
<file path=[Content_Types].xml><?xml version="1.0" encoding="utf-8"?>
<Types xmlns="http://schemas.openxmlformats.org/package/2006/content-types"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IFJ_PAN_NEW\SONATA17\Sprawodanie\2024\"/>
    </mc:Choice>
  </mc:AlternateContent>
  <xr:revisionPtr revIDLastSave="0" documentId="13_ncr:1_{57A2EA32-D315-4FD7-A011-C1638D35268B}" xr6:coauthVersionLast="36" xr6:coauthVersionMax="36" xr10:uidLastSave="{00000000-0000-0000-0000-000000000000}"/>
  <bookViews>
    <workbookView xWindow="0" yWindow="0" windowWidth="23040" windowHeight="9192" tabRatio="675" firstSheet="2" activeTab="2" xr2:uid="{00000000-000D-0000-FFFF-FFFF00000000}"/>
  </bookViews>
  <sheets>
    <sheet name="Test_MCP_7" sheetId="1" r:id="rId1"/>
    <sheet name="Test_MTS_7" sheetId="2" r:id="rId2"/>
    <sheet name="LET_results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I69" i="2" l="1"/>
  <c r="H69" i="2"/>
  <c r="C69" i="2"/>
  <c r="I11" i="2"/>
  <c r="H11" i="2"/>
  <c r="C34" i="2"/>
  <c r="C23" i="2"/>
  <c r="I58" i="2"/>
  <c r="H58" i="2"/>
  <c r="J58" i="2" s="1"/>
  <c r="C58" i="2"/>
  <c r="I46" i="2"/>
  <c r="H46" i="2"/>
  <c r="C46" i="2"/>
  <c r="B46" i="2"/>
  <c r="I34" i="2"/>
  <c r="H34" i="2"/>
  <c r="G34" i="2"/>
  <c r="B34" i="2"/>
  <c r="I23" i="2"/>
  <c r="H23" i="2"/>
  <c r="G23" i="2"/>
  <c r="B23" i="2"/>
  <c r="H11" i="1"/>
  <c r="C11" i="1"/>
  <c r="D11" i="1"/>
  <c r="E11" i="1"/>
  <c r="F11" i="1"/>
  <c r="G11" i="1"/>
  <c r="I11" i="1"/>
  <c r="B11" i="1"/>
  <c r="I35" i="1"/>
  <c r="H35" i="1"/>
  <c r="G35" i="1"/>
  <c r="F35" i="1"/>
  <c r="E35" i="1"/>
  <c r="D35" i="1"/>
  <c r="C35" i="1"/>
  <c r="B35" i="1"/>
  <c r="C24" i="1"/>
  <c r="D24" i="1"/>
  <c r="E24" i="1"/>
  <c r="F24" i="1"/>
  <c r="G24" i="1"/>
  <c r="H24" i="1"/>
  <c r="J24" i="1" s="1"/>
  <c r="I24" i="1"/>
  <c r="B24" i="1"/>
  <c r="J69" i="2" l="1"/>
  <c r="J35" i="1"/>
  <c r="J24" i="2"/>
  <c r="L49" i="2" s="1"/>
  <c r="N49" i="2" s="1"/>
  <c r="J46" i="2"/>
  <c r="M51" i="2" s="1"/>
  <c r="J34" i="2"/>
  <c r="L51" i="2" s="1"/>
  <c r="N51" i="2" s="1"/>
  <c r="M49" i="2" l="1"/>
</calcChain>
</file>

<file path=xl/sharedStrings.xml><?xml version="1.0" encoding="utf-8"?>
<sst xmlns="http://schemas.openxmlformats.org/spreadsheetml/2006/main" count="217" uniqueCount="98">
  <si>
    <t>MaxX</t>
  </si>
  <si>
    <t>GlobalMax</t>
  </si>
  <si>
    <t>From</t>
  </si>
  <si>
    <t>To</t>
  </si>
  <si>
    <t>LocalMaxX</t>
  </si>
  <si>
    <t>LocalMaxY</t>
  </si>
  <si>
    <t>Integral</t>
  </si>
  <si>
    <t>9_10.dat</t>
  </si>
  <si>
    <t>k8_35.dat</t>
  </si>
  <si>
    <t>k7_34.dat</t>
  </si>
  <si>
    <t>k6_33.dat</t>
  </si>
  <si>
    <t>k5_32.dat</t>
  </si>
  <si>
    <t>k4_9.dat</t>
  </si>
  <si>
    <t>k3_8.dat</t>
  </si>
  <si>
    <t>k2_7.dat</t>
  </si>
  <si>
    <t>k1_6.dat</t>
  </si>
  <si>
    <t>27_31.dat</t>
  </si>
  <si>
    <t>26_30.dat</t>
  </si>
  <si>
    <t>25_29.dat</t>
  </si>
  <si>
    <t>24_28.dat</t>
  </si>
  <si>
    <t>23_27.dat</t>
  </si>
  <si>
    <t>22_24.dat</t>
  </si>
  <si>
    <t>21_23.dat</t>
  </si>
  <si>
    <t>20_22.dat</t>
  </si>
  <si>
    <t>19_21.dat</t>
  </si>
  <si>
    <t>18_20.dat</t>
  </si>
  <si>
    <t>17_19.dat</t>
  </si>
  <si>
    <t>15_18.dat</t>
  </si>
  <si>
    <t>14_17.dat</t>
  </si>
  <si>
    <t>13_16.dat</t>
  </si>
  <si>
    <t>12_15.dat</t>
  </si>
  <si>
    <t>11_12.dat</t>
  </si>
  <si>
    <t>10_11.dat</t>
  </si>
  <si>
    <t>Sum</t>
  </si>
  <si>
    <t xml:space="preserve">Kalibracja Co60 </t>
  </si>
  <si>
    <t>srednia</t>
  </si>
  <si>
    <t>plateau_PB</t>
  </si>
  <si>
    <t>90%_PB</t>
  </si>
  <si>
    <t>Dawka = 1 Gy</t>
  </si>
  <si>
    <t>Eff.</t>
  </si>
  <si>
    <t>ID</t>
  </si>
  <si>
    <t>GlobalMaxX</t>
  </si>
  <si>
    <t>GlobalMaxY</t>
  </si>
  <si>
    <t>9_11.dat</t>
  </si>
  <si>
    <t>-</t>
  </si>
  <si>
    <t>k8_36.dat</t>
  </si>
  <si>
    <t>k7_35.dat</t>
  </si>
  <si>
    <t>k6_34.dat</t>
  </si>
  <si>
    <t>k5_33.dat</t>
  </si>
  <si>
    <t>k4_10.dat</t>
  </si>
  <si>
    <t>k3_9.dat</t>
  </si>
  <si>
    <t>k2_8.dat</t>
  </si>
  <si>
    <t>k1_7.dat</t>
  </si>
  <si>
    <t>26_32.dat</t>
  </si>
  <si>
    <t>25_31.dat</t>
  </si>
  <si>
    <t>24_30.dat</t>
  </si>
  <si>
    <t>22_26.dat</t>
  </si>
  <si>
    <t>21_25.dat</t>
  </si>
  <si>
    <t>20_24.dat</t>
  </si>
  <si>
    <t>19_23.dat</t>
  </si>
  <si>
    <t>18_22.dat</t>
  </si>
  <si>
    <t>17_21.dat</t>
  </si>
  <si>
    <t>16_20.dat</t>
  </si>
  <si>
    <t>15_19.dat</t>
  </si>
  <si>
    <t>14_18.dat</t>
  </si>
  <si>
    <t>13_15.dat</t>
  </si>
  <si>
    <t>12_14.dat</t>
  </si>
  <si>
    <t>11_13.dat</t>
  </si>
  <si>
    <t>10_12.dat</t>
  </si>
  <si>
    <t>Zakres</t>
  </si>
  <si>
    <t xml:space="preserve">Zakres </t>
  </si>
  <si>
    <t>248-310</t>
  </si>
  <si>
    <t>90%_BP</t>
  </si>
  <si>
    <t>Co-60</t>
  </si>
  <si>
    <t>HTR</t>
  </si>
  <si>
    <t>Pik 5</t>
  </si>
  <si>
    <t>Pik4</t>
  </si>
  <si>
    <t>Energia</t>
  </si>
  <si>
    <t>LET [keV/um]</t>
  </si>
  <si>
    <t>Energia [MeV]</t>
  </si>
  <si>
    <t>Koło</t>
  </si>
  <si>
    <t xml:space="preserve">pozycja kola 500 krokow to 1.2642 mm + 0.00329*500 mm = 2.91 mm plexi = czyli 3.375 mm wody </t>
  </si>
  <si>
    <t>pozycja kola 7112 krokow to 1.2642 mm + 0.00329*7112 mm = 24.6627 mm  plexi czyli 28.609 mm wody</t>
  </si>
  <si>
    <t xml:space="preserve">Energia wlotowa </t>
  </si>
  <si>
    <t>58.5 MeV</t>
  </si>
  <si>
    <t>Energia za 500</t>
  </si>
  <si>
    <t>54.66 MeV</t>
  </si>
  <si>
    <t>Energia z 7112</t>
  </si>
  <si>
    <t>LET [kev/um]</t>
  </si>
  <si>
    <t>6-7 MeV</t>
  </si>
  <si>
    <t>5.7-6.8 keV/um</t>
  </si>
  <si>
    <t>1.16 kev/um</t>
  </si>
  <si>
    <t>metoda par</t>
  </si>
  <si>
    <t>E[MeV]</t>
  </si>
  <si>
    <t>Ɛ/δ</t>
  </si>
  <si>
    <t>2pairs</t>
  </si>
  <si>
    <t>Eff_mts</t>
  </si>
  <si>
    <t>Eff_mcp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</si>
</sst>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11" fontId="0" fillId="0" borderId="0" xfId="0" applyNumberFormat="1"/>
    <xf numFmtId="164" fontId="0" fillId="0" borderId="0" xfId="0" applyNumberFormat="1"/>
    <xf numFmtId="164" fontId="0" fillId="0" borderId="0" xfId="0" applyNumberFormat="1" applyFill="1"/>
    <xf numFmtId="164" fontId="2" fillId="3" borderId="0" xfId="0" applyNumberFormat="1" applyFont="1" applyFill="1"/>
    <xf numFmtId="164" fontId="2" fillId="2" borderId="0" xfId="0" applyNumberFormat="1" applyFont="1" applyFill="1"/>
    <xf numFmtId="164" fontId="2" fillId="4" borderId="0" xfId="0" applyNumberFormat="1" applyFont="1" applyFill="1"/>
    <xf numFmtId="11" fontId="1" fillId="0" borderId="0" xfId="0" applyNumberFormat="1" applyFont="1"/>
    <xf numFmtId="0" fontId="0" fillId="0" borderId="0" xfId="0" applyNumberFormat="1"/>
    <xf numFmtId="0" fontId="1" fillId="0" borderId="0" xfId="0" applyNumberFormat="1" applyFont="1"/>
    <xf numFmtId="11" fontId="2" fillId="0" borderId="0" xfId="0" applyNumberFormat="1" applyFont="1"/>
    <xf numFmtId="11" fontId="2" fillId="0" borderId="1" xfId="0" applyNumberFormat="1" applyFont="1" applyBorder="1"/>
    <xf numFmtId="11" fontId="0" fillId="0" borderId="2" xfId="0" applyNumberFormat="1" applyBorder="1"/>
    <xf numFmtId="11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0" fontId="0" fillId="0" borderId="2" xfId="0" applyNumberFormat="1" applyBorder="1"/>
    <xf numFmtId="11" fontId="3" fillId="0" borderId="0" xfId="0" applyNumberFormat="1" applyFont="1"/>
    <xf numFmtId="0" fontId="3" fillId="0" borderId="0" xfId="0" applyFont="1"/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411480</xdr:colOff>
          <xdr:row>34</xdr:row>
          <xdr:rowOff>167640</xdr:rowOff>
        </xdr:from>
        <xdr:to>
          <xdr:col>15</xdr:col>
          <xdr:colOff>213360</xdr:colOff>
          <xdr:row>37</xdr:row>
          <xdr:rowOff>53340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190500</xdr:colOff>
          <xdr:row>27</xdr:row>
          <xdr:rowOff>60960</xdr:rowOff>
        </xdr:from>
        <xdr:to>
          <xdr:col>22</xdr:col>
          <xdr:colOff>129540</xdr:colOff>
          <xdr:row>43</xdr:row>
          <xdr:rowOff>7620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zoomScaleNormal="100" workbookViewId="0">
      <selection activeCell="J35" sqref="J35"/>
    </sheetView>
  </sheetViews>
  <sheetFormatPr defaultRowHeight="14.4" x14ac:dyDescent="0.3"/>
  <cols>
    <col min="1" max="1" width="13.6640625" style="3" customWidth="1"/>
    <col min="2" max="2" width="10.5546875" style="3" bestFit="1" customWidth="1"/>
    <col min="3" max="3" width="11" style="3" customWidth="1"/>
    <col min="4" max="6" width="10.5546875" style="9" bestFit="1" customWidth="1"/>
    <col min="7" max="7" width="10.88671875" style="3" customWidth="1"/>
    <col min="8" max="8" width="14.88671875" style="3" bestFit="1" customWidth="1"/>
    <col min="9" max="10" width="8.88671875" style="3" customWidth="1"/>
    <col min="11" max="16384" width="8.88671875" style="3"/>
  </cols>
  <sheetData>
    <row r="1" spans="1:16" ht="15" thickBot="1" x14ac:dyDescent="0.35">
      <c r="A1" s="17" t="s">
        <v>76</v>
      </c>
      <c r="B1" s="15" t="s">
        <v>0</v>
      </c>
      <c r="C1" s="15" t="s">
        <v>1</v>
      </c>
      <c r="D1" s="18" t="s">
        <v>2</v>
      </c>
      <c r="E1" s="18" t="s">
        <v>3</v>
      </c>
      <c r="F1" s="18" t="s">
        <v>4</v>
      </c>
      <c r="G1" s="15" t="s">
        <v>5</v>
      </c>
      <c r="H1" s="15" t="s">
        <v>6</v>
      </c>
      <c r="I1" s="16" t="s">
        <v>33</v>
      </c>
      <c r="L1" s="3" t="s">
        <v>80</v>
      </c>
      <c r="M1" s="3" t="s">
        <v>79</v>
      </c>
    </row>
    <row r="2" spans="1:16" x14ac:dyDescent="0.3">
      <c r="A2" s="6" t="s">
        <v>34</v>
      </c>
      <c r="B2" s="3" t="s">
        <v>38</v>
      </c>
      <c r="L2" s="1">
        <v>500</v>
      </c>
      <c r="M2" s="1"/>
      <c r="O2" t="s">
        <v>81</v>
      </c>
    </row>
    <row r="3" spans="1:16" x14ac:dyDescent="0.3">
      <c r="A3" s="4" t="s">
        <v>8</v>
      </c>
      <c r="B3" s="3">
        <v>220</v>
      </c>
      <c r="C3" s="3">
        <v>229824525</v>
      </c>
      <c r="D3" s="9">
        <v>100</v>
      </c>
      <c r="E3" s="9">
        <v>240</v>
      </c>
      <c r="F3" s="9">
        <v>220</v>
      </c>
      <c r="G3" s="3">
        <v>229824525</v>
      </c>
      <c r="H3" s="3">
        <v>5805056147</v>
      </c>
      <c r="I3" s="3">
        <v>63104102060</v>
      </c>
      <c r="L3" s="1">
        <v>7112</v>
      </c>
      <c r="M3" s="1"/>
      <c r="O3" t="s">
        <v>82</v>
      </c>
    </row>
    <row r="4" spans="1:16" x14ac:dyDescent="0.3">
      <c r="A4" s="4" t="s">
        <v>9</v>
      </c>
      <c r="B4" s="3">
        <v>220</v>
      </c>
      <c r="C4" s="3">
        <v>237901854</v>
      </c>
      <c r="D4" s="9">
        <v>100</v>
      </c>
      <c r="E4" s="9">
        <v>240</v>
      </c>
      <c r="F4" s="9">
        <v>220</v>
      </c>
      <c r="G4" s="3">
        <v>237901854</v>
      </c>
      <c r="H4" s="3">
        <v>5975499402</v>
      </c>
      <c r="I4" s="3">
        <v>65010406500</v>
      </c>
      <c r="O4"/>
    </row>
    <row r="5" spans="1:16" x14ac:dyDescent="0.3">
      <c r="A5" s="4" t="s">
        <v>10</v>
      </c>
      <c r="B5" s="3">
        <v>220</v>
      </c>
      <c r="C5" s="3">
        <v>214548477</v>
      </c>
      <c r="D5" s="9">
        <v>100</v>
      </c>
      <c r="E5" s="9">
        <v>240</v>
      </c>
      <c r="F5" s="9">
        <v>220</v>
      </c>
      <c r="G5" s="3">
        <v>214548477</v>
      </c>
      <c r="H5" s="3">
        <v>5501004553</v>
      </c>
      <c r="I5" s="3">
        <v>59981769910</v>
      </c>
      <c r="L5" s="3" t="s">
        <v>83</v>
      </c>
      <c r="N5" s="3" t="s">
        <v>85</v>
      </c>
      <c r="P5" s="3" t="s">
        <v>87</v>
      </c>
    </row>
    <row r="6" spans="1:16" x14ac:dyDescent="0.3">
      <c r="A6" s="4" t="s">
        <v>11</v>
      </c>
      <c r="B6" s="3">
        <v>220</v>
      </c>
      <c r="C6" s="3">
        <v>227477561</v>
      </c>
      <c r="D6" s="9">
        <v>100</v>
      </c>
      <c r="E6" s="9">
        <v>240</v>
      </c>
      <c r="F6" s="9">
        <v>220</v>
      </c>
      <c r="G6" s="3">
        <v>227477561</v>
      </c>
      <c r="H6" s="3">
        <v>5752201764.5</v>
      </c>
      <c r="I6" s="3">
        <v>62796097450</v>
      </c>
      <c r="K6" s="3" t="s">
        <v>77</v>
      </c>
      <c r="L6" s="3" t="s">
        <v>84</v>
      </c>
      <c r="N6" s="3" t="s">
        <v>86</v>
      </c>
      <c r="P6" s="3" t="s">
        <v>89</v>
      </c>
    </row>
    <row r="7" spans="1:16" x14ac:dyDescent="0.3">
      <c r="A7" s="4" t="s">
        <v>12</v>
      </c>
      <c r="B7" s="3">
        <v>220</v>
      </c>
      <c r="C7" s="3">
        <v>219871158</v>
      </c>
      <c r="D7" s="9">
        <v>100</v>
      </c>
      <c r="E7" s="9">
        <v>240</v>
      </c>
      <c r="F7" s="9">
        <v>220</v>
      </c>
      <c r="G7" s="3">
        <v>219871158</v>
      </c>
      <c r="H7" s="3">
        <v>5478503959</v>
      </c>
      <c r="I7" s="3">
        <v>59626184640</v>
      </c>
      <c r="K7" s="3" t="s">
        <v>88</v>
      </c>
      <c r="N7" s="1" t="s">
        <v>91</v>
      </c>
      <c r="P7" s="3" t="s">
        <v>90</v>
      </c>
    </row>
    <row r="8" spans="1:16" x14ac:dyDescent="0.3">
      <c r="A8" s="4" t="s">
        <v>13</v>
      </c>
      <c r="B8" s="3">
        <v>220</v>
      </c>
      <c r="C8" s="3">
        <v>173647852</v>
      </c>
      <c r="D8" s="9">
        <v>100</v>
      </c>
      <c r="E8" s="9">
        <v>240</v>
      </c>
      <c r="F8" s="9">
        <v>220</v>
      </c>
      <c r="G8" s="3">
        <v>173647852</v>
      </c>
      <c r="H8" s="3">
        <v>4489210257</v>
      </c>
      <c r="I8" s="3">
        <v>48893872570</v>
      </c>
    </row>
    <row r="9" spans="1:16" x14ac:dyDescent="0.3">
      <c r="A9" s="4" t="s">
        <v>14</v>
      </c>
      <c r="B9" s="3">
        <v>220</v>
      </c>
      <c r="C9" s="3">
        <v>205098957</v>
      </c>
      <c r="D9" s="9">
        <v>100</v>
      </c>
      <c r="E9" s="9">
        <v>240</v>
      </c>
      <c r="F9" s="9">
        <v>220</v>
      </c>
      <c r="G9" s="3">
        <v>205098957</v>
      </c>
      <c r="H9" s="3">
        <v>5225942620</v>
      </c>
      <c r="I9" s="3">
        <v>56925155860</v>
      </c>
    </row>
    <row r="10" spans="1:16" x14ac:dyDescent="0.3">
      <c r="A10" s="4" t="s">
        <v>15</v>
      </c>
      <c r="B10" s="3">
        <v>220</v>
      </c>
      <c r="C10" s="3">
        <v>223633412</v>
      </c>
      <c r="D10" s="9">
        <v>100</v>
      </c>
      <c r="E10" s="9">
        <v>240</v>
      </c>
      <c r="F10" s="9">
        <v>220</v>
      </c>
      <c r="G10" s="3">
        <v>223633412</v>
      </c>
      <c r="H10" s="2">
        <v>5513255567</v>
      </c>
      <c r="I10" s="3">
        <v>60197050840</v>
      </c>
    </row>
    <row r="11" spans="1:16" x14ac:dyDescent="0.3">
      <c r="A11" s="4" t="s">
        <v>35</v>
      </c>
      <c r="B11" s="2">
        <f>AVERAGE(B3:B10)</f>
        <v>220</v>
      </c>
      <c r="C11" s="2">
        <f t="shared" ref="C11:I11" si="0">AVERAGE(C3:C10)</f>
        <v>216500474.5</v>
      </c>
      <c r="D11" s="9">
        <f t="shared" si="0"/>
        <v>100</v>
      </c>
      <c r="E11" s="9">
        <f t="shared" si="0"/>
        <v>240</v>
      </c>
      <c r="F11" s="9">
        <f t="shared" si="0"/>
        <v>220</v>
      </c>
      <c r="G11" s="2">
        <f t="shared" si="0"/>
        <v>216500474.5</v>
      </c>
      <c r="H11" s="2">
        <f>AVERAGE(H3:H10)</f>
        <v>5467584283.6875</v>
      </c>
      <c r="I11" s="2">
        <f t="shared" si="0"/>
        <v>59566829978.75</v>
      </c>
      <c r="K11" s="3" t="s">
        <v>73</v>
      </c>
    </row>
    <row r="14" spans="1:16" x14ac:dyDescent="0.3">
      <c r="A14" s="5" t="s">
        <v>37</v>
      </c>
    </row>
    <row r="15" spans="1:16" x14ac:dyDescent="0.3">
      <c r="A15" s="4" t="s">
        <v>16</v>
      </c>
      <c r="B15" s="3">
        <v>220</v>
      </c>
      <c r="C15" s="3">
        <v>20359484</v>
      </c>
      <c r="D15" s="9">
        <v>100</v>
      </c>
      <c r="E15" s="9">
        <v>240</v>
      </c>
      <c r="F15" s="9">
        <v>220</v>
      </c>
      <c r="G15" s="3">
        <v>20359484</v>
      </c>
      <c r="H15" s="3">
        <v>618027149</v>
      </c>
      <c r="I15" s="3">
        <v>671287367</v>
      </c>
    </row>
    <row r="16" spans="1:16" x14ac:dyDescent="0.3">
      <c r="A16" s="4" t="s">
        <v>17</v>
      </c>
      <c r="B16" s="3">
        <v>220</v>
      </c>
      <c r="C16" s="3">
        <v>17077767</v>
      </c>
      <c r="D16" s="9">
        <v>100</v>
      </c>
      <c r="E16" s="9">
        <v>240</v>
      </c>
      <c r="F16" s="9">
        <v>220</v>
      </c>
      <c r="G16" s="3">
        <v>17077767</v>
      </c>
      <c r="H16" s="3">
        <v>516269550.5</v>
      </c>
      <c r="I16" s="3">
        <v>562902442</v>
      </c>
    </row>
    <row r="17" spans="1:12" x14ac:dyDescent="0.3">
      <c r="A17" s="4" t="s">
        <v>18</v>
      </c>
      <c r="B17" s="3">
        <v>220</v>
      </c>
      <c r="C17" s="3">
        <v>17940586</v>
      </c>
      <c r="D17" s="9">
        <v>100</v>
      </c>
      <c r="E17" s="9">
        <v>240</v>
      </c>
      <c r="F17" s="9">
        <v>220</v>
      </c>
      <c r="G17" s="3">
        <v>17940586</v>
      </c>
      <c r="H17" s="3">
        <v>543385899.5</v>
      </c>
      <c r="I17" s="3">
        <v>590628971</v>
      </c>
    </row>
    <row r="18" spans="1:12" x14ac:dyDescent="0.3">
      <c r="A18" s="4" t="s">
        <v>19</v>
      </c>
      <c r="B18" s="3">
        <v>220</v>
      </c>
      <c r="C18" s="3">
        <v>19067151</v>
      </c>
      <c r="D18" s="9">
        <v>100</v>
      </c>
      <c r="E18" s="9">
        <v>240</v>
      </c>
      <c r="F18" s="9">
        <v>220</v>
      </c>
      <c r="G18" s="3">
        <v>19067151</v>
      </c>
      <c r="H18" s="3">
        <v>577096549</v>
      </c>
      <c r="I18" s="3">
        <v>624876477</v>
      </c>
    </row>
    <row r="19" spans="1:12" x14ac:dyDescent="0.3">
      <c r="A19" s="4" t="s">
        <v>20</v>
      </c>
      <c r="B19" s="3">
        <v>220</v>
      </c>
      <c r="C19" s="3">
        <v>18264494</v>
      </c>
      <c r="D19" s="9">
        <v>100</v>
      </c>
      <c r="E19" s="9">
        <v>240</v>
      </c>
      <c r="F19" s="9">
        <v>220</v>
      </c>
      <c r="G19" s="3">
        <v>18264494</v>
      </c>
      <c r="H19" s="3">
        <v>547182822</v>
      </c>
      <c r="I19" s="3">
        <v>595065566</v>
      </c>
    </row>
    <row r="20" spans="1:12" x14ac:dyDescent="0.3">
      <c r="A20" s="4" t="s">
        <v>21</v>
      </c>
      <c r="B20" s="3">
        <v>220</v>
      </c>
      <c r="C20" s="3">
        <v>18280515</v>
      </c>
      <c r="D20" s="9">
        <v>100</v>
      </c>
      <c r="E20" s="9">
        <v>240</v>
      </c>
      <c r="F20" s="9">
        <v>220</v>
      </c>
      <c r="G20" s="3">
        <v>18280515</v>
      </c>
      <c r="H20" s="3">
        <v>543457353.5</v>
      </c>
      <c r="I20" s="3">
        <v>590160032</v>
      </c>
    </row>
    <row r="21" spans="1:12" x14ac:dyDescent="0.3">
      <c r="A21" s="4" t="s">
        <v>22</v>
      </c>
      <c r="B21" s="3">
        <v>220</v>
      </c>
      <c r="C21" s="3">
        <v>19324717</v>
      </c>
      <c r="D21" s="9">
        <v>100</v>
      </c>
      <c r="E21" s="9">
        <v>240</v>
      </c>
      <c r="F21" s="9">
        <v>220</v>
      </c>
      <c r="G21" s="3">
        <v>19324717</v>
      </c>
      <c r="H21" s="3">
        <v>573811110</v>
      </c>
      <c r="I21" s="3">
        <v>623103394</v>
      </c>
    </row>
    <row r="22" spans="1:12" x14ac:dyDescent="0.3">
      <c r="A22" s="4" t="s">
        <v>23</v>
      </c>
      <c r="B22" s="3">
        <v>220</v>
      </c>
      <c r="C22" s="3">
        <v>17717085</v>
      </c>
      <c r="D22" s="9">
        <v>100</v>
      </c>
      <c r="E22" s="9">
        <v>240</v>
      </c>
      <c r="F22" s="9">
        <v>220</v>
      </c>
      <c r="G22" s="3">
        <v>17717085</v>
      </c>
      <c r="H22" s="3">
        <v>525826054</v>
      </c>
      <c r="I22" s="3">
        <v>573335626</v>
      </c>
    </row>
    <row r="23" spans="1:12" x14ac:dyDescent="0.3">
      <c r="A23" s="4" t="s">
        <v>24</v>
      </c>
      <c r="B23" s="3">
        <v>220</v>
      </c>
      <c r="C23" s="3">
        <v>18319456</v>
      </c>
      <c r="D23" s="9">
        <v>100</v>
      </c>
      <c r="E23" s="9">
        <v>240</v>
      </c>
      <c r="F23" s="9">
        <v>220</v>
      </c>
      <c r="G23" s="3">
        <v>18319456</v>
      </c>
      <c r="H23" s="3">
        <v>551585117</v>
      </c>
      <c r="I23" s="3">
        <v>599120175</v>
      </c>
    </row>
    <row r="24" spans="1:12" x14ac:dyDescent="0.3">
      <c r="A24" s="4" t="s">
        <v>35</v>
      </c>
      <c r="B24" s="2">
        <f>AVERAGE(B15:B23)</f>
        <v>220</v>
      </c>
      <c r="C24" s="2">
        <f t="shared" ref="C24:I24" si="1">AVERAGE(C15:C23)</f>
        <v>18483472.777777776</v>
      </c>
      <c r="D24" s="9">
        <f t="shared" si="1"/>
        <v>100</v>
      </c>
      <c r="E24" s="9">
        <f t="shared" si="1"/>
        <v>240</v>
      </c>
      <c r="F24" s="9">
        <f t="shared" si="1"/>
        <v>220</v>
      </c>
      <c r="G24" s="2">
        <f t="shared" si="1"/>
        <v>18483472.777777776</v>
      </c>
      <c r="H24" s="2">
        <f t="shared" si="1"/>
        <v>555182400.5</v>
      </c>
      <c r="I24" s="2">
        <f t="shared" si="1"/>
        <v>603386672.22222221</v>
      </c>
      <c r="J24" s="1">
        <f>H24/H11</f>
        <v>0.10154071189288895</v>
      </c>
      <c r="K24" s="3" t="s">
        <v>39</v>
      </c>
      <c r="L24" s="3" t="s">
        <v>72</v>
      </c>
    </row>
    <row r="25" spans="1:12" x14ac:dyDescent="0.3">
      <c r="A25" s="7" t="s">
        <v>36</v>
      </c>
    </row>
    <row r="26" spans="1:12" x14ac:dyDescent="0.3">
      <c r="A26" s="4" t="s">
        <v>25</v>
      </c>
      <c r="B26" s="3">
        <v>220</v>
      </c>
      <c r="C26" s="3">
        <v>174489607</v>
      </c>
      <c r="D26" s="9">
        <v>100</v>
      </c>
      <c r="E26" s="9">
        <v>240</v>
      </c>
      <c r="F26" s="9">
        <v>220</v>
      </c>
      <c r="G26" s="3">
        <v>174489607</v>
      </c>
      <c r="H26" s="3">
        <v>4523646009.5</v>
      </c>
      <c r="I26" s="3">
        <v>49224600820</v>
      </c>
    </row>
    <row r="27" spans="1:12" x14ac:dyDescent="0.3">
      <c r="A27" s="4" t="s">
        <v>26</v>
      </c>
      <c r="B27" s="3">
        <v>220</v>
      </c>
      <c r="C27" s="3">
        <v>189493301</v>
      </c>
      <c r="D27" s="9">
        <v>100</v>
      </c>
      <c r="E27" s="9">
        <v>240</v>
      </c>
      <c r="F27" s="9">
        <v>220</v>
      </c>
      <c r="G27" s="3">
        <v>189493301</v>
      </c>
      <c r="H27" s="3">
        <v>4766439170</v>
      </c>
      <c r="I27" s="3">
        <v>52240027400</v>
      </c>
    </row>
    <row r="28" spans="1:12" x14ac:dyDescent="0.3">
      <c r="A28" s="4" t="s">
        <v>27</v>
      </c>
      <c r="B28" s="3">
        <v>220</v>
      </c>
      <c r="C28" s="3">
        <v>173408302</v>
      </c>
      <c r="D28" s="9">
        <v>100</v>
      </c>
      <c r="E28" s="9">
        <v>240</v>
      </c>
      <c r="F28" s="9">
        <v>220</v>
      </c>
      <c r="G28" s="3">
        <v>173408302</v>
      </c>
      <c r="H28" s="3">
        <v>4498970582.5</v>
      </c>
      <c r="I28" s="3">
        <v>48939131740</v>
      </c>
    </row>
    <row r="29" spans="1:12" x14ac:dyDescent="0.3">
      <c r="A29" s="4" t="s">
        <v>28</v>
      </c>
      <c r="B29" s="3">
        <v>220</v>
      </c>
      <c r="C29" s="3">
        <v>178110388</v>
      </c>
      <c r="D29" s="9">
        <v>100</v>
      </c>
      <c r="E29" s="9">
        <v>240</v>
      </c>
      <c r="F29" s="9">
        <v>220</v>
      </c>
      <c r="G29" s="3">
        <v>178110388</v>
      </c>
      <c r="H29" s="3">
        <v>4581740236.5</v>
      </c>
      <c r="I29" s="3">
        <v>49965529010</v>
      </c>
    </row>
    <row r="30" spans="1:12" x14ac:dyDescent="0.3">
      <c r="A30" s="4" t="s">
        <v>29</v>
      </c>
      <c r="B30" s="3">
        <v>220</v>
      </c>
      <c r="C30" s="3">
        <v>197892073</v>
      </c>
      <c r="D30" s="9">
        <v>100</v>
      </c>
      <c r="E30" s="9">
        <v>240</v>
      </c>
      <c r="F30" s="9">
        <v>220</v>
      </c>
      <c r="G30" s="3">
        <v>197892073</v>
      </c>
      <c r="H30" s="3">
        <v>4977470804</v>
      </c>
      <c r="I30" s="3">
        <v>54298556590</v>
      </c>
    </row>
    <row r="31" spans="1:12" x14ac:dyDescent="0.3">
      <c r="A31" s="4" t="s">
        <v>30</v>
      </c>
      <c r="B31" s="3">
        <v>220</v>
      </c>
      <c r="C31" s="3">
        <v>166606815</v>
      </c>
      <c r="D31" s="9">
        <v>100</v>
      </c>
      <c r="E31" s="9">
        <v>240</v>
      </c>
      <c r="F31" s="9">
        <v>220</v>
      </c>
      <c r="G31" s="3">
        <v>166606815</v>
      </c>
      <c r="H31" s="3">
        <v>4290063207.5</v>
      </c>
      <c r="I31" s="3">
        <v>46858213730</v>
      </c>
    </row>
    <row r="32" spans="1:12" x14ac:dyDescent="0.3">
      <c r="A32" s="4" t="s">
        <v>31</v>
      </c>
      <c r="B32" s="3">
        <v>220</v>
      </c>
      <c r="C32" s="3">
        <v>171831355</v>
      </c>
      <c r="D32" s="9">
        <v>100</v>
      </c>
      <c r="E32" s="9">
        <v>240</v>
      </c>
      <c r="F32" s="9">
        <v>220</v>
      </c>
      <c r="G32" s="3">
        <v>171831355</v>
      </c>
      <c r="H32" s="3">
        <v>4421312628</v>
      </c>
      <c r="I32" s="3">
        <v>48253699560</v>
      </c>
    </row>
    <row r="33" spans="1:12" x14ac:dyDescent="0.3">
      <c r="A33" s="4" t="s">
        <v>32</v>
      </c>
      <c r="B33" s="3">
        <v>220</v>
      </c>
      <c r="C33" s="3">
        <v>193306571</v>
      </c>
      <c r="D33" s="9">
        <v>100</v>
      </c>
      <c r="E33" s="9">
        <v>240</v>
      </c>
      <c r="F33" s="9">
        <v>220</v>
      </c>
      <c r="G33" s="3">
        <v>193306571</v>
      </c>
      <c r="H33" s="3">
        <v>4927786004</v>
      </c>
      <c r="I33" s="3">
        <v>53732885060</v>
      </c>
    </row>
    <row r="34" spans="1:12" x14ac:dyDescent="0.3">
      <c r="A34" s="4" t="s">
        <v>7</v>
      </c>
      <c r="B34" s="3">
        <v>220</v>
      </c>
      <c r="C34" s="3">
        <v>184750106</v>
      </c>
      <c r="D34" s="9">
        <v>100</v>
      </c>
      <c r="E34" s="9">
        <v>240</v>
      </c>
      <c r="F34" s="9">
        <v>220</v>
      </c>
      <c r="G34" s="3">
        <v>184750106</v>
      </c>
      <c r="H34" s="3">
        <v>4778281496</v>
      </c>
      <c r="I34" s="3">
        <v>52098525090</v>
      </c>
    </row>
    <row r="35" spans="1:12" x14ac:dyDescent="0.3">
      <c r="A35" s="4" t="s">
        <v>35</v>
      </c>
      <c r="B35" s="2">
        <f>AVERAGE(B26:B34)</f>
        <v>220</v>
      </c>
      <c r="C35" s="2">
        <f t="shared" ref="C35" si="2">AVERAGE(C26:C34)</f>
        <v>181098724.22222221</v>
      </c>
      <c r="D35" s="9">
        <f t="shared" ref="D35" si="3">AVERAGE(D26:D34)</f>
        <v>100</v>
      </c>
      <c r="E35" s="9">
        <f t="shared" ref="E35" si="4">AVERAGE(E26:E34)</f>
        <v>240</v>
      </c>
      <c r="F35" s="9">
        <f t="shared" ref="F35" si="5">AVERAGE(F26:F34)</f>
        <v>220</v>
      </c>
      <c r="G35" s="2">
        <f t="shared" ref="G35" si="6">AVERAGE(G26:G34)</f>
        <v>181098724.22222221</v>
      </c>
      <c r="H35" s="2">
        <f t="shared" ref="H35" si="7">AVERAGE(H26:H34)</f>
        <v>4640634459.7777777</v>
      </c>
      <c r="I35" s="2">
        <f t="shared" ref="I35" si="8">AVERAGE(I26:I34)</f>
        <v>50623463222.222221</v>
      </c>
      <c r="J35" s="1">
        <f>H35/H11</f>
        <v>0.84875407840041506</v>
      </c>
      <c r="K35" s="3" t="s">
        <v>39</v>
      </c>
      <c r="L35" s="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9"/>
  <sheetViews>
    <sheetView zoomScale="85" zoomScaleNormal="85" workbookViewId="0">
      <selection activeCell="M51" sqref="M51"/>
    </sheetView>
  </sheetViews>
  <sheetFormatPr defaultRowHeight="14.4" x14ac:dyDescent="0.3"/>
  <cols>
    <col min="1" max="1" width="8.88671875" style="2"/>
    <col min="2" max="2" width="9.5546875" style="9" bestFit="1" customWidth="1"/>
    <col min="3" max="3" width="11.6640625" style="2" customWidth="1"/>
    <col min="4" max="4" width="13.44140625" style="2" customWidth="1"/>
    <col min="5" max="5" width="4.44140625" style="2" customWidth="1"/>
    <col min="6" max="6" width="8.33203125" style="2" customWidth="1"/>
    <col min="7" max="9" width="9.5546875" style="2" bestFit="1" customWidth="1"/>
    <col min="10" max="11" width="8.88671875" style="2"/>
    <col min="12" max="13" width="10.5546875" style="2" bestFit="1" customWidth="1"/>
    <col min="14" max="16384" width="8.88671875" style="2"/>
  </cols>
  <sheetData>
    <row r="1" spans="1:17" ht="15" thickBot="1" x14ac:dyDescent="0.35">
      <c r="A1" s="14" t="s">
        <v>75</v>
      </c>
      <c r="B1" s="18" t="s">
        <v>40</v>
      </c>
      <c r="C1" s="13" t="s">
        <v>41</v>
      </c>
      <c r="D1" s="13" t="s">
        <v>42</v>
      </c>
      <c r="E1" s="13" t="s">
        <v>69</v>
      </c>
      <c r="F1" s="13" t="s">
        <v>4</v>
      </c>
      <c r="G1" s="13" t="s">
        <v>5</v>
      </c>
      <c r="H1" s="15" t="s">
        <v>6</v>
      </c>
      <c r="I1" s="16" t="s">
        <v>33</v>
      </c>
    </row>
    <row r="2" spans="1:17" x14ac:dyDescent="0.3">
      <c r="A2" s="6" t="s">
        <v>34</v>
      </c>
      <c r="B2" s="9" t="s">
        <v>38</v>
      </c>
    </row>
    <row r="3" spans="1:17" x14ac:dyDescent="0.3">
      <c r="A3" s="2" t="s">
        <v>45</v>
      </c>
      <c r="B3" s="9">
        <v>220</v>
      </c>
      <c r="C3" s="2">
        <v>6965211</v>
      </c>
      <c r="D3" s="9">
        <v>100</v>
      </c>
      <c r="E3" s="9" t="s">
        <v>44</v>
      </c>
      <c r="F3" s="21">
        <v>350</v>
      </c>
      <c r="G3" s="9">
        <v>220</v>
      </c>
      <c r="H3" s="2">
        <v>313157649.5</v>
      </c>
      <c r="I3" s="2">
        <v>234909462</v>
      </c>
      <c r="O3" s="21"/>
      <c r="P3" s="21"/>
      <c r="Q3" s="21"/>
    </row>
    <row r="4" spans="1:17" x14ac:dyDescent="0.3">
      <c r="A4" s="2" t="s">
        <v>46</v>
      </c>
      <c r="B4" s="9">
        <v>220</v>
      </c>
      <c r="C4" s="2">
        <v>7479685</v>
      </c>
      <c r="D4" s="9">
        <v>100</v>
      </c>
      <c r="E4" s="9" t="s">
        <v>44</v>
      </c>
      <c r="F4" s="21">
        <v>350</v>
      </c>
      <c r="G4" s="9">
        <v>220</v>
      </c>
      <c r="H4" s="2">
        <v>340148595.5</v>
      </c>
      <c r="I4" s="2">
        <v>255359120</v>
      </c>
      <c r="O4" s="21"/>
      <c r="P4" s="21"/>
      <c r="Q4" s="21"/>
    </row>
    <row r="5" spans="1:17" x14ac:dyDescent="0.3">
      <c r="A5" s="2" t="s">
        <v>47</v>
      </c>
      <c r="B5" s="9">
        <v>220</v>
      </c>
      <c r="C5" s="2">
        <v>7543169</v>
      </c>
      <c r="D5" s="9">
        <v>100</v>
      </c>
      <c r="E5" s="9" t="s">
        <v>44</v>
      </c>
      <c r="F5" s="21">
        <v>350</v>
      </c>
      <c r="G5" s="9">
        <v>220</v>
      </c>
      <c r="H5" s="2">
        <v>340234530.5</v>
      </c>
      <c r="I5" s="2">
        <v>255418874</v>
      </c>
      <c r="O5" s="21"/>
      <c r="P5" s="21"/>
      <c r="Q5" s="21"/>
    </row>
    <row r="6" spans="1:17" x14ac:dyDescent="0.3">
      <c r="A6" s="2" t="s">
        <v>48</v>
      </c>
      <c r="B6" s="9">
        <v>220</v>
      </c>
      <c r="C6" s="2">
        <v>7679702</v>
      </c>
      <c r="D6" s="9">
        <v>100</v>
      </c>
      <c r="E6" s="9" t="s">
        <v>44</v>
      </c>
      <c r="F6" s="21">
        <v>350</v>
      </c>
      <c r="G6" s="9">
        <v>220</v>
      </c>
      <c r="H6" s="2">
        <v>344652238</v>
      </c>
      <c r="I6" s="2">
        <v>258363372</v>
      </c>
      <c r="O6" s="21"/>
      <c r="P6" s="21"/>
      <c r="Q6" s="21"/>
    </row>
    <row r="7" spans="1:17" x14ac:dyDescent="0.3">
      <c r="A7" s="2" t="s">
        <v>49</v>
      </c>
      <c r="B7" s="9">
        <v>220</v>
      </c>
      <c r="C7" s="2">
        <v>7412189</v>
      </c>
      <c r="D7" s="9">
        <v>100</v>
      </c>
      <c r="E7" s="9" t="s">
        <v>44</v>
      </c>
      <c r="F7" s="21">
        <v>350</v>
      </c>
      <c r="G7" s="9">
        <v>220</v>
      </c>
      <c r="H7" s="2">
        <v>335496088</v>
      </c>
      <c r="I7" s="2">
        <v>251394553</v>
      </c>
      <c r="O7" s="21"/>
      <c r="P7" s="21"/>
      <c r="Q7" s="21"/>
    </row>
    <row r="8" spans="1:17" x14ac:dyDescent="0.3">
      <c r="A8" s="2" t="s">
        <v>50</v>
      </c>
      <c r="B8" s="9">
        <v>220</v>
      </c>
      <c r="C8" s="2">
        <v>7018271</v>
      </c>
      <c r="D8" s="9">
        <v>100</v>
      </c>
      <c r="E8" s="9" t="s">
        <v>44</v>
      </c>
      <c r="F8" s="21">
        <v>350</v>
      </c>
      <c r="G8" s="9">
        <v>220</v>
      </c>
      <c r="H8" s="2">
        <v>315353476.5</v>
      </c>
      <c r="I8" s="2">
        <v>236829685</v>
      </c>
      <c r="O8" s="21"/>
      <c r="P8" s="21"/>
      <c r="Q8" s="21"/>
    </row>
    <row r="9" spans="1:17" x14ac:dyDescent="0.3">
      <c r="A9" s="2" t="s">
        <v>51</v>
      </c>
      <c r="B9" s="9">
        <v>220</v>
      </c>
      <c r="C9" s="2">
        <v>7296689</v>
      </c>
      <c r="D9" s="9">
        <v>100</v>
      </c>
      <c r="E9" s="9" t="s">
        <v>44</v>
      </c>
      <c r="F9" s="21">
        <v>350</v>
      </c>
      <c r="G9" s="9">
        <v>220</v>
      </c>
      <c r="H9" s="2">
        <v>328250713</v>
      </c>
      <c r="I9" s="2">
        <v>246717873</v>
      </c>
      <c r="O9" s="21"/>
      <c r="P9" s="21"/>
      <c r="Q9" s="21"/>
    </row>
    <row r="10" spans="1:17" x14ac:dyDescent="0.3">
      <c r="A10" s="2" t="s">
        <v>52</v>
      </c>
      <c r="B10" s="9">
        <v>220</v>
      </c>
      <c r="C10" s="2">
        <v>7305629</v>
      </c>
      <c r="D10" s="9">
        <v>100</v>
      </c>
      <c r="E10" s="9" t="s">
        <v>44</v>
      </c>
      <c r="F10" s="21">
        <v>350</v>
      </c>
      <c r="G10" s="9">
        <v>220</v>
      </c>
      <c r="H10" s="2">
        <v>331166109.5</v>
      </c>
      <c r="I10" s="2">
        <v>248669323</v>
      </c>
      <c r="L10" s="3"/>
      <c r="O10" s="21"/>
      <c r="P10" s="21"/>
      <c r="Q10" s="21"/>
    </row>
    <row r="11" spans="1:17" x14ac:dyDescent="0.3">
      <c r="A11" s="4" t="s">
        <v>35</v>
      </c>
      <c r="C11" s="2">
        <f>AVERAGE(C3:C10)</f>
        <v>7337568.125</v>
      </c>
      <c r="H11" s="2">
        <f>AVERAGE(H3:H10)</f>
        <v>331057425.0625</v>
      </c>
      <c r="I11" s="2">
        <f>AVERAGE(I3:I10)</f>
        <v>248457782.75</v>
      </c>
      <c r="J11" s="3"/>
      <c r="K11" s="3" t="s">
        <v>73</v>
      </c>
    </row>
    <row r="12" spans="1:17" x14ac:dyDescent="0.3">
      <c r="D12" s="9"/>
      <c r="E12" s="9"/>
      <c r="F12" s="9"/>
      <c r="G12" s="9"/>
      <c r="J12" s="3"/>
      <c r="K12" s="3"/>
      <c r="L12" s="3"/>
    </row>
    <row r="13" spans="1:17" x14ac:dyDescent="0.3">
      <c r="A13" s="5" t="s">
        <v>37</v>
      </c>
      <c r="B13" s="10"/>
      <c r="C13" s="8"/>
      <c r="D13" s="10"/>
      <c r="E13" s="10"/>
      <c r="F13" s="10"/>
      <c r="G13" s="8"/>
      <c r="H13" s="8"/>
      <c r="I13" s="8"/>
      <c r="J13" s="3"/>
      <c r="K13" s="3"/>
      <c r="L13" s="3"/>
    </row>
    <row r="14" spans="1:17" x14ac:dyDescent="0.3">
      <c r="A14" s="2" t="s">
        <v>53</v>
      </c>
      <c r="B14" s="9">
        <v>220</v>
      </c>
      <c r="C14" s="2">
        <v>1726545</v>
      </c>
      <c r="D14" s="9">
        <v>100</v>
      </c>
      <c r="E14" s="9" t="s">
        <v>44</v>
      </c>
      <c r="F14" s="21">
        <v>350</v>
      </c>
      <c r="G14" s="9">
        <v>220</v>
      </c>
      <c r="H14" s="2">
        <v>91491253</v>
      </c>
      <c r="I14" s="2">
        <v>68725373</v>
      </c>
      <c r="J14" s="3"/>
      <c r="K14" s="3"/>
      <c r="L14" s="3"/>
    </row>
    <row r="15" spans="1:17" x14ac:dyDescent="0.3">
      <c r="A15" s="2" t="s">
        <v>54</v>
      </c>
      <c r="B15" s="9">
        <v>220</v>
      </c>
      <c r="C15" s="2">
        <v>1855948</v>
      </c>
      <c r="D15" s="9">
        <v>100</v>
      </c>
      <c r="E15" s="9" t="s">
        <v>44</v>
      </c>
      <c r="F15" s="21">
        <v>350</v>
      </c>
      <c r="G15" s="9">
        <v>220</v>
      </c>
      <c r="H15" s="8">
        <v>96956879</v>
      </c>
      <c r="I15" s="8">
        <v>72962845</v>
      </c>
      <c r="J15" s="3"/>
      <c r="K15" s="3"/>
      <c r="L15" s="3"/>
    </row>
    <row r="16" spans="1:17" s="8" customFormat="1" x14ac:dyDescent="0.3">
      <c r="A16" s="2" t="s">
        <v>55</v>
      </c>
      <c r="B16" s="9">
        <v>220</v>
      </c>
      <c r="C16" s="2">
        <v>1593458</v>
      </c>
      <c r="D16" s="9">
        <v>100</v>
      </c>
      <c r="E16" s="9" t="s">
        <v>44</v>
      </c>
      <c r="F16" s="21">
        <v>350</v>
      </c>
      <c r="G16" s="9">
        <v>220</v>
      </c>
      <c r="H16" s="2">
        <v>84811296.5</v>
      </c>
      <c r="I16" s="2">
        <v>63952462</v>
      </c>
      <c r="J16" s="3"/>
      <c r="K16" s="3"/>
      <c r="L16" s="3"/>
    </row>
    <row r="17" spans="1:12" x14ac:dyDescent="0.3">
      <c r="A17" s="2" t="s">
        <v>20</v>
      </c>
      <c r="B17" s="9">
        <v>220</v>
      </c>
      <c r="C17" s="2">
        <v>1649148</v>
      </c>
      <c r="D17" s="9">
        <v>100</v>
      </c>
      <c r="E17" s="9" t="s">
        <v>44</v>
      </c>
      <c r="F17" s="21">
        <v>350</v>
      </c>
      <c r="G17" s="9">
        <v>220</v>
      </c>
      <c r="H17" s="2">
        <v>89337387.5</v>
      </c>
      <c r="I17" s="2">
        <v>67397018</v>
      </c>
      <c r="J17" s="3"/>
      <c r="K17" s="3"/>
      <c r="L17" s="3"/>
    </row>
    <row r="18" spans="1:12" x14ac:dyDescent="0.3">
      <c r="A18" s="2" t="s">
        <v>56</v>
      </c>
      <c r="B18" s="9">
        <v>220</v>
      </c>
      <c r="C18" s="2">
        <v>1829033</v>
      </c>
      <c r="D18" s="9">
        <v>100</v>
      </c>
      <c r="E18" s="9" t="s">
        <v>44</v>
      </c>
      <c r="F18" s="21">
        <v>350</v>
      </c>
      <c r="G18" s="9">
        <v>220</v>
      </c>
      <c r="H18" s="2">
        <v>96623842</v>
      </c>
      <c r="I18" s="2">
        <v>72808302</v>
      </c>
      <c r="J18" s="3"/>
      <c r="K18" s="3"/>
      <c r="L18" s="3"/>
    </row>
    <row r="19" spans="1:12" x14ac:dyDescent="0.3">
      <c r="A19" s="2" t="s">
        <v>57</v>
      </c>
      <c r="B19" s="9">
        <v>220</v>
      </c>
      <c r="C19" s="2">
        <v>1616181</v>
      </c>
      <c r="D19" s="9">
        <v>100</v>
      </c>
      <c r="E19" s="9" t="s">
        <v>44</v>
      </c>
      <c r="F19" s="21">
        <v>350</v>
      </c>
      <c r="G19" s="9">
        <v>220</v>
      </c>
      <c r="H19" s="2">
        <v>86616152.5</v>
      </c>
      <c r="I19" s="2">
        <v>65297719</v>
      </c>
      <c r="J19" s="3"/>
      <c r="K19" s="3"/>
      <c r="L19" s="3"/>
    </row>
    <row r="20" spans="1:12" x14ac:dyDescent="0.3">
      <c r="A20" s="2" t="s">
        <v>58</v>
      </c>
      <c r="B20" s="9">
        <v>220</v>
      </c>
      <c r="C20" s="2">
        <v>1753095</v>
      </c>
      <c r="D20" s="9">
        <v>100</v>
      </c>
      <c r="E20" s="9" t="s">
        <v>44</v>
      </c>
      <c r="F20" s="21">
        <v>350</v>
      </c>
      <c r="G20" s="9">
        <v>220</v>
      </c>
      <c r="H20" s="2">
        <v>93486035.5</v>
      </c>
      <c r="I20" s="2">
        <v>70406929</v>
      </c>
      <c r="J20" s="3"/>
      <c r="K20" s="3"/>
      <c r="L20" s="3"/>
    </row>
    <row r="21" spans="1:12" x14ac:dyDescent="0.3">
      <c r="A21" s="2" t="s">
        <v>59</v>
      </c>
      <c r="B21" s="9">
        <v>220</v>
      </c>
      <c r="C21" s="2">
        <v>1766016</v>
      </c>
      <c r="D21" s="9">
        <v>100</v>
      </c>
      <c r="E21" s="9" t="s">
        <v>44</v>
      </c>
      <c r="F21" s="21">
        <v>350</v>
      </c>
      <c r="G21" s="9">
        <v>220</v>
      </c>
      <c r="H21" s="2">
        <v>94426608.5</v>
      </c>
      <c r="I21" s="2">
        <v>71138151</v>
      </c>
      <c r="J21" s="3"/>
      <c r="K21" s="3"/>
      <c r="L21" s="3"/>
    </row>
    <row r="22" spans="1:12" x14ac:dyDescent="0.3">
      <c r="A22" s="2" t="s">
        <v>60</v>
      </c>
      <c r="B22" s="9">
        <v>220</v>
      </c>
      <c r="C22" s="2">
        <v>1581305</v>
      </c>
      <c r="D22" s="9">
        <v>100</v>
      </c>
      <c r="E22" s="9" t="s">
        <v>44</v>
      </c>
      <c r="F22" s="21">
        <v>350</v>
      </c>
      <c r="G22" s="9">
        <v>220</v>
      </c>
      <c r="H22" s="2">
        <v>84432505.5</v>
      </c>
      <c r="I22" s="2">
        <v>63580361</v>
      </c>
      <c r="J22" s="3"/>
      <c r="K22" s="3"/>
      <c r="L22" s="3"/>
    </row>
    <row r="23" spans="1:12" x14ac:dyDescent="0.3">
      <c r="A23" s="4" t="s">
        <v>35</v>
      </c>
      <c r="B23" s="9">
        <f>AVERAGE(B15:B22)</f>
        <v>220</v>
      </c>
      <c r="C23" s="2">
        <f>AVERAGE(C14:C22)</f>
        <v>1707858.7777777778</v>
      </c>
      <c r="G23" s="9">
        <f t="shared" ref="G23:I23" si="0">AVERAGE(G15:G22)</f>
        <v>220</v>
      </c>
      <c r="H23" s="2">
        <f>AVERAGE(H15:H22)</f>
        <v>90836338.375</v>
      </c>
      <c r="I23" s="2">
        <f t="shared" si="0"/>
        <v>68442973.375</v>
      </c>
      <c r="J23" s="3"/>
      <c r="K23" s="3"/>
      <c r="L23" s="3"/>
    </row>
    <row r="24" spans="1:12" x14ac:dyDescent="0.3">
      <c r="A24" s="7" t="s">
        <v>36</v>
      </c>
      <c r="D24" s="9"/>
      <c r="E24" s="9"/>
      <c r="F24" s="9"/>
      <c r="G24" s="9"/>
      <c r="J24" s="1">
        <f>H23/H11</f>
        <v>0.27438242280127412</v>
      </c>
      <c r="K24" s="3" t="s">
        <v>39</v>
      </c>
      <c r="L24" s="3" t="s">
        <v>72</v>
      </c>
    </row>
    <row r="25" spans="1:12" x14ac:dyDescent="0.3">
      <c r="A25" s="2" t="s">
        <v>61</v>
      </c>
      <c r="B25" s="9">
        <v>220</v>
      </c>
      <c r="C25" s="2">
        <v>8478969</v>
      </c>
      <c r="D25" s="9">
        <v>100</v>
      </c>
      <c r="E25" s="9" t="s">
        <v>44</v>
      </c>
      <c r="F25" s="21">
        <v>350</v>
      </c>
      <c r="G25" s="9">
        <v>220</v>
      </c>
      <c r="H25" s="2">
        <v>380119233</v>
      </c>
      <c r="I25" s="2">
        <v>285560331</v>
      </c>
      <c r="J25" s="3"/>
      <c r="K25" s="3"/>
      <c r="L25" s="3"/>
    </row>
    <row r="26" spans="1:12" x14ac:dyDescent="0.3">
      <c r="A26" s="2" t="s">
        <v>62</v>
      </c>
      <c r="B26" s="9">
        <v>220</v>
      </c>
      <c r="C26" s="2">
        <v>7834883</v>
      </c>
      <c r="D26" s="9">
        <v>100</v>
      </c>
      <c r="E26" s="9" t="s">
        <v>44</v>
      </c>
      <c r="F26" s="21">
        <v>350</v>
      </c>
      <c r="G26" s="9">
        <v>220</v>
      </c>
      <c r="H26" s="2">
        <v>358217311.5</v>
      </c>
      <c r="I26" s="2">
        <v>269296238</v>
      </c>
      <c r="J26" s="3"/>
      <c r="K26" s="3"/>
      <c r="L26" s="3"/>
    </row>
    <row r="27" spans="1:12" x14ac:dyDescent="0.3">
      <c r="A27" s="2" t="s">
        <v>63</v>
      </c>
      <c r="B27" s="9">
        <v>220</v>
      </c>
      <c r="C27" s="2">
        <v>8222777</v>
      </c>
      <c r="D27" s="9">
        <v>100</v>
      </c>
      <c r="E27" s="9" t="s">
        <v>44</v>
      </c>
      <c r="F27" s="21">
        <v>350</v>
      </c>
      <c r="G27" s="9">
        <v>220</v>
      </c>
      <c r="H27" s="8">
        <v>370282116.5</v>
      </c>
      <c r="I27" s="8">
        <v>278472771</v>
      </c>
      <c r="J27" s="3"/>
      <c r="K27" s="3"/>
      <c r="L27" s="3"/>
    </row>
    <row r="28" spans="1:12" x14ac:dyDescent="0.3">
      <c r="A28" s="2" t="s">
        <v>64</v>
      </c>
      <c r="B28" s="9">
        <v>220</v>
      </c>
      <c r="C28" s="2">
        <v>8122672</v>
      </c>
      <c r="D28" s="9">
        <v>100</v>
      </c>
      <c r="E28" s="9" t="s">
        <v>44</v>
      </c>
      <c r="F28" s="21">
        <v>350</v>
      </c>
      <c r="G28" s="9">
        <v>220</v>
      </c>
      <c r="H28" s="2">
        <v>369635762.5</v>
      </c>
      <c r="I28" s="2">
        <v>277495538</v>
      </c>
      <c r="J28" s="3"/>
      <c r="K28" s="3"/>
      <c r="L28" s="3"/>
    </row>
    <row r="29" spans="1:12" x14ac:dyDescent="0.3">
      <c r="A29" s="2" t="s">
        <v>65</v>
      </c>
      <c r="B29" s="9">
        <v>220</v>
      </c>
      <c r="C29" s="2">
        <v>8135037</v>
      </c>
      <c r="D29" s="9">
        <v>100</v>
      </c>
      <c r="E29" s="9" t="s">
        <v>44</v>
      </c>
      <c r="F29" s="21">
        <v>350</v>
      </c>
      <c r="G29" s="9">
        <v>220</v>
      </c>
      <c r="H29" s="2">
        <v>363235952</v>
      </c>
      <c r="I29" s="2">
        <v>272699840</v>
      </c>
      <c r="J29" s="3"/>
      <c r="K29" s="3"/>
      <c r="L29" s="3"/>
    </row>
    <row r="30" spans="1:12" x14ac:dyDescent="0.3">
      <c r="A30" s="2" t="s">
        <v>66</v>
      </c>
      <c r="B30" s="9">
        <v>220</v>
      </c>
      <c r="C30" s="2">
        <v>7721255</v>
      </c>
      <c r="D30" s="9">
        <v>100</v>
      </c>
      <c r="E30" s="9" t="s">
        <v>44</v>
      </c>
      <c r="F30" s="21">
        <v>350</v>
      </c>
      <c r="G30" s="9">
        <v>220</v>
      </c>
      <c r="H30" s="2">
        <v>343308697</v>
      </c>
      <c r="I30" s="2">
        <v>258003593</v>
      </c>
      <c r="J30" s="3"/>
      <c r="K30" s="3"/>
      <c r="L30" s="3"/>
    </row>
    <row r="31" spans="1:12" x14ac:dyDescent="0.3">
      <c r="A31" s="2" t="s">
        <v>67</v>
      </c>
      <c r="B31" s="9">
        <v>220</v>
      </c>
      <c r="C31" s="2">
        <v>7854233</v>
      </c>
      <c r="D31" s="9">
        <v>100</v>
      </c>
      <c r="E31" s="9" t="s">
        <v>44</v>
      </c>
      <c r="F31" s="21">
        <v>350</v>
      </c>
      <c r="G31" s="9">
        <v>220</v>
      </c>
      <c r="H31" s="2">
        <v>354345354.5</v>
      </c>
      <c r="I31" s="2">
        <v>266241789</v>
      </c>
      <c r="J31" s="3"/>
      <c r="K31" s="3"/>
      <c r="L31" s="3"/>
    </row>
    <row r="32" spans="1:12" x14ac:dyDescent="0.3">
      <c r="A32" s="2" t="s">
        <v>68</v>
      </c>
      <c r="B32" s="9">
        <v>220</v>
      </c>
      <c r="C32" s="2">
        <v>7633335</v>
      </c>
      <c r="D32" s="9">
        <v>100</v>
      </c>
      <c r="E32" s="9" t="s">
        <v>44</v>
      </c>
      <c r="F32" s="21">
        <v>350</v>
      </c>
      <c r="G32" s="9">
        <v>220</v>
      </c>
      <c r="H32" s="2">
        <v>345308709</v>
      </c>
      <c r="I32" s="2">
        <v>259919473</v>
      </c>
      <c r="J32" s="3"/>
      <c r="K32" s="3"/>
      <c r="L32" s="3"/>
    </row>
    <row r="33" spans="1:17" x14ac:dyDescent="0.3">
      <c r="A33" s="2" t="s">
        <v>43</v>
      </c>
      <c r="B33" s="9">
        <v>220</v>
      </c>
      <c r="C33" s="2">
        <v>7766233</v>
      </c>
      <c r="D33" s="9">
        <v>100</v>
      </c>
      <c r="E33" s="9" t="s">
        <v>44</v>
      </c>
      <c r="F33" s="21">
        <v>350</v>
      </c>
      <c r="G33" s="9">
        <v>220</v>
      </c>
      <c r="H33" s="2">
        <v>347840571</v>
      </c>
      <c r="I33" s="2">
        <v>261286685</v>
      </c>
      <c r="J33" s="3"/>
      <c r="K33" s="3"/>
      <c r="L33" s="3"/>
    </row>
    <row r="34" spans="1:17" x14ac:dyDescent="0.3">
      <c r="A34" s="4" t="s">
        <v>35</v>
      </c>
      <c r="B34" s="9">
        <f>AVERAGE(B26:B33)</f>
        <v>220</v>
      </c>
      <c r="C34" s="2">
        <f>AVERAGE(C25:C33)</f>
        <v>7974377.111111111</v>
      </c>
      <c r="F34" s="21"/>
      <c r="G34" s="9">
        <f>AVERAGE(G26:G33)</f>
        <v>220</v>
      </c>
      <c r="H34" s="2">
        <f>AVERAGE(H26:H33)</f>
        <v>356521809.25</v>
      </c>
      <c r="I34" s="2">
        <f>AVERAGE(I26:I33)</f>
        <v>267926990.875</v>
      </c>
      <c r="J34" s="1">
        <f>H34/H11</f>
        <v>1.0769183297510776</v>
      </c>
      <c r="K34" s="3" t="s">
        <v>39</v>
      </c>
      <c r="L34" s="3" t="s">
        <v>36</v>
      </c>
    </row>
    <row r="35" spans="1:17" ht="15" thickBot="1" x14ac:dyDescent="0.35">
      <c r="A35" s="4"/>
      <c r="J35" s="3"/>
      <c r="K35" s="3"/>
      <c r="L35" s="3"/>
    </row>
    <row r="36" spans="1:17" ht="15" thickBot="1" x14ac:dyDescent="0.35">
      <c r="A36" s="12" t="s">
        <v>74</v>
      </c>
      <c r="B36" s="18" t="s">
        <v>40</v>
      </c>
      <c r="C36" s="13" t="s">
        <v>41</v>
      </c>
      <c r="D36" s="13" t="s">
        <v>42</v>
      </c>
      <c r="E36" s="13" t="s">
        <v>70</v>
      </c>
      <c r="F36" s="13" t="s">
        <v>4</v>
      </c>
      <c r="G36" s="13" t="s">
        <v>5</v>
      </c>
      <c r="H36" s="3" t="s">
        <v>6</v>
      </c>
      <c r="I36" s="3" t="s">
        <v>33</v>
      </c>
    </row>
    <row r="37" spans="1:17" x14ac:dyDescent="0.3">
      <c r="A37" s="6" t="s">
        <v>34</v>
      </c>
      <c r="E37" s="2" t="s">
        <v>71</v>
      </c>
    </row>
    <row r="38" spans="1:17" x14ac:dyDescent="0.3">
      <c r="A38" s="2" t="s">
        <v>45</v>
      </c>
      <c r="B38" s="9">
        <v>220</v>
      </c>
      <c r="C38" s="2">
        <v>7479685</v>
      </c>
      <c r="D38" s="9">
        <v>248</v>
      </c>
      <c r="E38" s="9" t="s">
        <v>44</v>
      </c>
      <c r="F38" s="9">
        <v>310</v>
      </c>
      <c r="G38" s="9">
        <v>282</v>
      </c>
      <c r="H38" s="2">
        <v>30177155</v>
      </c>
      <c r="I38" s="2">
        <v>22826829</v>
      </c>
    </row>
    <row r="39" spans="1:17" ht="15" customHeight="1" x14ac:dyDescent="0.3">
      <c r="A39" s="2" t="s">
        <v>46</v>
      </c>
      <c r="B39" s="9">
        <v>220</v>
      </c>
      <c r="C39" s="2">
        <v>7543169</v>
      </c>
      <c r="D39" s="9">
        <v>248</v>
      </c>
      <c r="E39" s="9" t="s">
        <v>44</v>
      </c>
      <c r="F39" s="9">
        <v>310</v>
      </c>
      <c r="G39" s="9">
        <v>284</v>
      </c>
      <c r="H39" s="2">
        <v>30002096.5</v>
      </c>
      <c r="I39" s="2">
        <v>22681362</v>
      </c>
    </row>
    <row r="40" spans="1:17" x14ac:dyDescent="0.3">
      <c r="A40" s="2" t="s">
        <v>47</v>
      </c>
      <c r="B40" s="9">
        <v>220</v>
      </c>
      <c r="C40" s="2">
        <v>7679702</v>
      </c>
      <c r="D40" s="9">
        <v>248</v>
      </c>
      <c r="E40" s="9" t="s">
        <v>44</v>
      </c>
      <c r="F40" s="9">
        <v>310</v>
      </c>
      <c r="G40" s="9">
        <v>284</v>
      </c>
      <c r="H40" s="2">
        <v>28731787.5</v>
      </c>
      <c r="I40" s="2">
        <v>21689066</v>
      </c>
    </row>
    <row r="41" spans="1:17" x14ac:dyDescent="0.3">
      <c r="A41" s="2" t="s">
        <v>48</v>
      </c>
      <c r="B41" s="9">
        <v>220</v>
      </c>
      <c r="C41" s="2">
        <v>7412189</v>
      </c>
      <c r="D41" s="9">
        <v>248</v>
      </c>
      <c r="E41" s="9" t="s">
        <v>44</v>
      </c>
      <c r="F41" s="9">
        <v>310</v>
      </c>
      <c r="G41" s="9">
        <v>284</v>
      </c>
      <c r="H41" s="2">
        <v>28810710</v>
      </c>
      <c r="I41" s="2">
        <v>21892324</v>
      </c>
      <c r="L41"/>
    </row>
    <row r="42" spans="1:17" x14ac:dyDescent="0.3">
      <c r="A42" s="2" t="s">
        <v>49</v>
      </c>
      <c r="B42" s="9">
        <v>220</v>
      </c>
      <c r="C42" s="2">
        <v>7018271</v>
      </c>
      <c r="D42" s="9">
        <v>248</v>
      </c>
      <c r="E42" s="9" t="s">
        <v>44</v>
      </c>
      <c r="F42" s="9">
        <v>310</v>
      </c>
      <c r="G42" s="9">
        <v>282</v>
      </c>
      <c r="H42" s="2">
        <v>25889774.5</v>
      </c>
      <c r="I42" s="2">
        <v>19719935</v>
      </c>
    </row>
    <row r="43" spans="1:17" x14ac:dyDescent="0.3">
      <c r="A43" s="2" t="s">
        <v>50</v>
      </c>
      <c r="B43" s="9">
        <v>220</v>
      </c>
      <c r="C43" s="2">
        <v>7296689</v>
      </c>
      <c r="D43" s="9">
        <v>248</v>
      </c>
      <c r="E43" s="9" t="s">
        <v>44</v>
      </c>
      <c r="F43" s="9">
        <v>310</v>
      </c>
      <c r="G43" s="9">
        <v>284</v>
      </c>
      <c r="H43" s="2">
        <v>27389244.5</v>
      </c>
      <c r="I43" s="2">
        <v>20620744</v>
      </c>
    </row>
    <row r="44" spans="1:17" x14ac:dyDescent="0.3">
      <c r="A44" s="2" t="s">
        <v>51</v>
      </c>
      <c r="B44" s="9">
        <v>220</v>
      </c>
      <c r="C44" s="2">
        <v>7305629</v>
      </c>
      <c r="D44" s="9">
        <v>248</v>
      </c>
      <c r="E44" s="9" t="s">
        <v>44</v>
      </c>
      <c r="F44" s="9">
        <v>310</v>
      </c>
      <c r="G44" s="9">
        <v>284</v>
      </c>
      <c r="H44" s="2">
        <v>27087133.5</v>
      </c>
      <c r="I44" s="2">
        <v>20618579</v>
      </c>
    </row>
    <row r="45" spans="1:17" x14ac:dyDescent="0.3">
      <c r="A45" s="2" t="s">
        <v>52</v>
      </c>
      <c r="B45" s="9">
        <v>220</v>
      </c>
      <c r="C45" s="2">
        <v>6965211</v>
      </c>
      <c r="D45" s="9">
        <v>248</v>
      </c>
      <c r="E45" s="9" t="s">
        <v>44</v>
      </c>
      <c r="F45" s="9">
        <v>310</v>
      </c>
      <c r="G45" s="9">
        <v>282</v>
      </c>
      <c r="H45" s="2">
        <v>24460022.5</v>
      </c>
      <c r="I45" s="2">
        <v>18663428</v>
      </c>
      <c r="K45" s="20"/>
    </row>
    <row r="46" spans="1:17" x14ac:dyDescent="0.3">
      <c r="A46" s="4" t="s">
        <v>35</v>
      </c>
      <c r="B46" s="9">
        <f>AVERAGE(B38:B45)</f>
        <v>220</v>
      </c>
      <c r="C46" s="2">
        <f t="shared" ref="C46:I46" si="1">AVERAGE(C38:C45)</f>
        <v>7337568.125</v>
      </c>
      <c r="D46" s="9">
        <v>248</v>
      </c>
      <c r="F46" s="9">
        <v>310</v>
      </c>
      <c r="G46" s="9"/>
      <c r="H46" s="2">
        <f t="shared" si="1"/>
        <v>27818490.5</v>
      </c>
      <c r="I46" s="2">
        <f t="shared" si="1"/>
        <v>21089033.375</v>
      </c>
      <c r="J46" s="1">
        <f>H46/C46</f>
        <v>3.7912411886465449</v>
      </c>
      <c r="K46" s="19" t="s">
        <v>94</v>
      </c>
    </row>
    <row r="47" spans="1:17" x14ac:dyDescent="0.3">
      <c r="D47" s="9"/>
      <c r="E47" s="9"/>
      <c r="F47" s="9"/>
      <c r="G47" s="9"/>
      <c r="J47" s="1"/>
      <c r="K47" s="11"/>
      <c r="L47" s="11" t="s">
        <v>39</v>
      </c>
      <c r="M47" s="11" t="s">
        <v>74</v>
      </c>
      <c r="N47" s="11" t="s">
        <v>92</v>
      </c>
      <c r="O47" s="11"/>
      <c r="P47" s="11" t="s">
        <v>77</v>
      </c>
      <c r="Q47" s="11" t="s">
        <v>78</v>
      </c>
    </row>
    <row r="48" spans="1:17" x14ac:dyDescent="0.3">
      <c r="A48" s="5" t="s">
        <v>37</v>
      </c>
      <c r="D48" s="9"/>
      <c r="E48" s="9"/>
      <c r="F48" s="9"/>
      <c r="G48" s="9"/>
      <c r="J48" s="1"/>
      <c r="K48" s="11"/>
    </row>
    <row r="49" spans="1:14" x14ac:dyDescent="0.3">
      <c r="A49" s="2" t="s">
        <v>53</v>
      </c>
      <c r="B49" s="9">
        <v>220</v>
      </c>
      <c r="C49" s="2">
        <v>1726545</v>
      </c>
      <c r="D49" s="9">
        <v>248</v>
      </c>
      <c r="E49" s="9" t="s">
        <v>44</v>
      </c>
      <c r="F49" s="9">
        <v>310</v>
      </c>
      <c r="G49" s="9">
        <v>282</v>
      </c>
      <c r="H49" s="2">
        <v>16956308</v>
      </c>
      <c r="I49" s="2">
        <v>12939223</v>
      </c>
      <c r="J49" s="1"/>
      <c r="K49" s="5" t="s">
        <v>37</v>
      </c>
      <c r="L49" s="1">
        <f>J24</f>
        <v>0.27438242280127412</v>
      </c>
      <c r="M49" s="1">
        <f>J58/J46</f>
        <v>2.6304343345752339</v>
      </c>
      <c r="N49" s="1">
        <f>L49/Test_MCP_7!J24</f>
        <v>2.7021912461152398</v>
      </c>
    </row>
    <row r="50" spans="1:14" x14ac:dyDescent="0.3">
      <c r="A50" s="2" t="s">
        <v>54</v>
      </c>
      <c r="B50" s="9">
        <v>220</v>
      </c>
      <c r="C50" s="2">
        <v>1855948</v>
      </c>
      <c r="D50" s="9">
        <v>248</v>
      </c>
      <c r="E50" s="9" t="s">
        <v>44</v>
      </c>
      <c r="F50" s="9">
        <v>310</v>
      </c>
      <c r="G50" s="9">
        <v>280</v>
      </c>
      <c r="H50" s="2">
        <v>18160188</v>
      </c>
      <c r="I50" s="2">
        <v>13663035</v>
      </c>
      <c r="J50" s="1"/>
    </row>
    <row r="51" spans="1:14" x14ac:dyDescent="0.3">
      <c r="A51" s="2" t="s">
        <v>55</v>
      </c>
      <c r="B51" s="9">
        <v>220</v>
      </c>
      <c r="C51" s="2">
        <v>1593458</v>
      </c>
      <c r="D51" s="9">
        <v>248</v>
      </c>
      <c r="E51" s="9" t="s">
        <v>44</v>
      </c>
      <c r="F51" s="9">
        <v>310</v>
      </c>
      <c r="G51" s="9">
        <v>281</v>
      </c>
      <c r="H51" s="2">
        <v>15694154</v>
      </c>
      <c r="I51" s="2">
        <v>11793306</v>
      </c>
      <c r="J51" s="1"/>
      <c r="K51" s="7" t="s">
        <v>36</v>
      </c>
      <c r="L51" s="1">
        <f>J34</f>
        <v>1.0769183297510776</v>
      </c>
      <c r="M51" s="1">
        <f>J69/J46</f>
        <v>1.0829539665542909</v>
      </c>
      <c r="N51" s="1">
        <f>L51/Test_MCP_7!J35</f>
        <v>1.2688225684649046</v>
      </c>
    </row>
    <row r="52" spans="1:14" x14ac:dyDescent="0.3">
      <c r="A52" s="2" t="s">
        <v>20</v>
      </c>
      <c r="B52" s="9">
        <v>220</v>
      </c>
      <c r="C52" s="2">
        <v>1649148</v>
      </c>
      <c r="D52" s="9">
        <v>248</v>
      </c>
      <c r="E52" s="9" t="s">
        <v>44</v>
      </c>
      <c r="F52" s="9">
        <v>310</v>
      </c>
      <c r="G52" s="9">
        <v>281</v>
      </c>
      <c r="H52" s="2">
        <v>16948651</v>
      </c>
      <c r="I52" s="2">
        <v>12887564</v>
      </c>
      <c r="J52" s="1"/>
      <c r="M52" s="1"/>
    </row>
    <row r="53" spans="1:14" x14ac:dyDescent="0.3">
      <c r="A53" s="2" t="s">
        <v>56</v>
      </c>
      <c r="B53" s="9">
        <v>220</v>
      </c>
      <c r="C53" s="2">
        <v>1829033</v>
      </c>
      <c r="D53" s="9">
        <v>248</v>
      </c>
      <c r="E53" s="9" t="s">
        <v>44</v>
      </c>
      <c r="F53" s="9">
        <v>310</v>
      </c>
      <c r="G53" s="9">
        <v>280</v>
      </c>
      <c r="H53" s="2">
        <v>18207695.5</v>
      </c>
      <c r="I53" s="2">
        <v>13787707</v>
      </c>
      <c r="J53" s="1"/>
    </row>
    <row r="54" spans="1:14" x14ac:dyDescent="0.3">
      <c r="A54" s="2" t="s">
        <v>57</v>
      </c>
      <c r="B54" s="9">
        <v>220</v>
      </c>
      <c r="C54" s="2">
        <v>1616181</v>
      </c>
      <c r="D54" s="9">
        <v>248</v>
      </c>
      <c r="E54" s="9" t="s">
        <v>44</v>
      </c>
      <c r="F54" s="9">
        <v>310</v>
      </c>
      <c r="G54" s="9">
        <v>282</v>
      </c>
      <c r="H54" s="2">
        <v>16027098</v>
      </c>
      <c r="I54" s="2">
        <v>12227308</v>
      </c>
      <c r="J54" s="1"/>
    </row>
    <row r="55" spans="1:14" x14ac:dyDescent="0.3">
      <c r="A55" s="2" t="s">
        <v>58</v>
      </c>
      <c r="B55" s="9">
        <v>220</v>
      </c>
      <c r="C55" s="2">
        <v>1753095</v>
      </c>
      <c r="D55" s="9">
        <v>248</v>
      </c>
      <c r="E55" s="9" t="s">
        <v>44</v>
      </c>
      <c r="F55" s="9">
        <v>310</v>
      </c>
      <c r="G55" s="9">
        <v>279</v>
      </c>
      <c r="H55" s="2">
        <v>17480030.5</v>
      </c>
      <c r="I55" s="2">
        <v>13245678</v>
      </c>
      <c r="J55" s="1"/>
    </row>
    <row r="56" spans="1:14" x14ac:dyDescent="0.3">
      <c r="A56" s="2" t="s">
        <v>59</v>
      </c>
      <c r="B56" s="9">
        <v>220</v>
      </c>
      <c r="C56" s="2">
        <v>1766016</v>
      </c>
      <c r="D56" s="9">
        <v>248</v>
      </c>
      <c r="E56" s="9" t="s">
        <v>44</v>
      </c>
      <c r="F56" s="9">
        <v>310</v>
      </c>
      <c r="G56" s="9">
        <v>279</v>
      </c>
      <c r="H56" s="2">
        <v>18036888</v>
      </c>
      <c r="I56" s="2">
        <v>13624970</v>
      </c>
      <c r="J56" s="1"/>
    </row>
    <row r="57" spans="1:14" x14ac:dyDescent="0.3">
      <c r="A57" s="2" t="s">
        <v>60</v>
      </c>
      <c r="B57" s="9">
        <v>220</v>
      </c>
      <c r="C57" s="2">
        <v>1581305</v>
      </c>
      <c r="D57" s="9">
        <v>248</v>
      </c>
      <c r="E57" s="9" t="s">
        <v>44</v>
      </c>
      <c r="F57" s="9">
        <v>310</v>
      </c>
      <c r="G57" s="9">
        <v>280</v>
      </c>
      <c r="H57" s="2">
        <v>15775288</v>
      </c>
      <c r="I57" s="2">
        <v>12007551</v>
      </c>
      <c r="J57" s="1"/>
      <c r="K57" s="20"/>
    </row>
    <row r="58" spans="1:14" x14ac:dyDescent="0.3">
      <c r="A58" s="4" t="s">
        <v>35</v>
      </c>
      <c r="C58" s="2">
        <f>AVERAGE(C49:C57)</f>
        <v>1707858.7777777778</v>
      </c>
      <c r="G58" s="9"/>
      <c r="H58" s="2">
        <f>AVERAGE(H49:H57)</f>
        <v>17031811.222222224</v>
      </c>
      <c r="I58" s="2">
        <f>AVERAGE(I49:I57)</f>
        <v>12908482.444444444</v>
      </c>
      <c r="J58" s="1">
        <f>H58/C58</f>
        <v>9.9726109932716938</v>
      </c>
      <c r="K58" s="19" t="s">
        <v>94</v>
      </c>
    </row>
    <row r="59" spans="1:14" x14ac:dyDescent="0.3">
      <c r="A59" s="7" t="s">
        <v>36</v>
      </c>
      <c r="G59" s="9"/>
      <c r="J59" s="1"/>
    </row>
    <row r="60" spans="1:14" x14ac:dyDescent="0.3">
      <c r="A60" s="2" t="s">
        <v>61</v>
      </c>
      <c r="B60" s="9">
        <v>220</v>
      </c>
      <c r="C60" s="2">
        <v>8478969</v>
      </c>
      <c r="D60" s="9">
        <v>248</v>
      </c>
      <c r="E60" s="9" t="s">
        <v>44</v>
      </c>
      <c r="F60" s="9">
        <v>310</v>
      </c>
      <c r="G60" s="9">
        <v>282</v>
      </c>
      <c r="H60" s="2">
        <v>35870817</v>
      </c>
      <c r="I60" s="2">
        <v>27119403</v>
      </c>
      <c r="J60" s="1"/>
    </row>
    <row r="61" spans="1:14" x14ac:dyDescent="0.3">
      <c r="A61" s="2" t="s">
        <v>62</v>
      </c>
      <c r="B61" s="9">
        <v>220</v>
      </c>
      <c r="C61" s="2">
        <v>7834883</v>
      </c>
      <c r="D61" s="9">
        <v>248</v>
      </c>
      <c r="E61" s="9" t="s">
        <v>44</v>
      </c>
      <c r="F61" s="9">
        <v>310</v>
      </c>
      <c r="G61" s="9">
        <v>283</v>
      </c>
      <c r="H61" s="2">
        <v>33104811.5</v>
      </c>
      <c r="I61" s="2">
        <v>25209907</v>
      </c>
      <c r="J61" s="1"/>
    </row>
    <row r="62" spans="1:14" x14ac:dyDescent="0.3">
      <c r="A62" s="2" t="s">
        <v>63</v>
      </c>
      <c r="B62" s="9">
        <v>220</v>
      </c>
      <c r="C62" s="2">
        <v>8222777</v>
      </c>
      <c r="D62" s="9">
        <v>248</v>
      </c>
      <c r="E62" s="9" t="s">
        <v>44</v>
      </c>
      <c r="F62" s="9">
        <v>310</v>
      </c>
      <c r="G62" s="9">
        <v>284</v>
      </c>
      <c r="H62" s="2">
        <v>33582621.5</v>
      </c>
      <c r="I62" s="2">
        <v>25523341</v>
      </c>
      <c r="J62" s="1"/>
    </row>
    <row r="63" spans="1:14" x14ac:dyDescent="0.3">
      <c r="A63" s="2" t="s">
        <v>64</v>
      </c>
      <c r="B63" s="9">
        <v>220</v>
      </c>
      <c r="C63" s="2">
        <v>8122672</v>
      </c>
      <c r="D63" s="9">
        <v>248</v>
      </c>
      <c r="E63" s="9" t="s">
        <v>44</v>
      </c>
      <c r="F63" s="9">
        <v>310</v>
      </c>
      <c r="G63" s="9">
        <v>283</v>
      </c>
      <c r="H63" s="2">
        <v>34518265.5</v>
      </c>
      <c r="I63" s="2">
        <v>25934199</v>
      </c>
      <c r="J63" s="1"/>
    </row>
    <row r="64" spans="1:14" x14ac:dyDescent="0.3">
      <c r="A64" s="2" t="s">
        <v>65</v>
      </c>
      <c r="B64" s="9">
        <v>220</v>
      </c>
      <c r="C64" s="2">
        <v>8135037</v>
      </c>
      <c r="D64" s="9">
        <v>248</v>
      </c>
      <c r="E64" s="9" t="s">
        <v>44</v>
      </c>
      <c r="F64" s="9">
        <v>310</v>
      </c>
      <c r="G64" s="9">
        <v>280</v>
      </c>
      <c r="H64" s="2">
        <v>32237577.5</v>
      </c>
      <c r="I64" s="2">
        <v>24445378</v>
      </c>
      <c r="J64" s="1"/>
    </row>
    <row r="65" spans="1:11" x14ac:dyDescent="0.3">
      <c r="A65" s="2" t="s">
        <v>66</v>
      </c>
      <c r="B65" s="9">
        <v>220</v>
      </c>
      <c r="C65" s="2">
        <v>7721255</v>
      </c>
      <c r="D65" s="9">
        <v>248</v>
      </c>
      <c r="E65" s="9" t="s">
        <v>44</v>
      </c>
      <c r="F65" s="9">
        <v>310</v>
      </c>
      <c r="G65" s="9">
        <v>281</v>
      </c>
      <c r="H65" s="2">
        <v>30190872.5</v>
      </c>
      <c r="I65" s="2">
        <v>22945329</v>
      </c>
      <c r="J65" s="1"/>
    </row>
    <row r="66" spans="1:11" x14ac:dyDescent="0.3">
      <c r="A66" s="2" t="s">
        <v>67</v>
      </c>
      <c r="B66" s="9">
        <v>220</v>
      </c>
      <c r="C66" s="2">
        <v>7854233</v>
      </c>
      <c r="D66" s="9">
        <v>248</v>
      </c>
      <c r="E66" s="9" t="s">
        <v>44</v>
      </c>
      <c r="F66" s="9">
        <v>310</v>
      </c>
      <c r="G66" s="9">
        <v>279</v>
      </c>
      <c r="H66" s="2">
        <v>31259863</v>
      </c>
      <c r="I66" s="2">
        <v>23827762</v>
      </c>
      <c r="J66" s="1"/>
    </row>
    <row r="67" spans="1:11" x14ac:dyDescent="0.3">
      <c r="A67" s="2" t="s">
        <v>68</v>
      </c>
      <c r="B67" s="9">
        <v>220</v>
      </c>
      <c r="C67" s="2">
        <v>7633335</v>
      </c>
      <c r="D67" s="9">
        <v>248</v>
      </c>
      <c r="E67" s="9" t="s">
        <v>44</v>
      </c>
      <c r="F67" s="9">
        <v>310</v>
      </c>
      <c r="G67" s="9">
        <v>283</v>
      </c>
      <c r="H67" s="2">
        <v>31991648</v>
      </c>
      <c r="I67" s="2">
        <v>24112652</v>
      </c>
      <c r="J67" s="1"/>
    </row>
    <row r="68" spans="1:11" x14ac:dyDescent="0.3">
      <c r="A68" s="2" t="s">
        <v>43</v>
      </c>
      <c r="B68" s="9">
        <v>220</v>
      </c>
      <c r="C68" s="2">
        <v>7766233</v>
      </c>
      <c r="D68" s="9">
        <v>248</v>
      </c>
      <c r="E68" s="9" t="s">
        <v>44</v>
      </c>
      <c r="F68" s="9">
        <v>310</v>
      </c>
      <c r="G68" s="9">
        <v>283</v>
      </c>
      <c r="H68" s="2">
        <v>31909972.5</v>
      </c>
      <c r="I68" s="2">
        <v>24251087</v>
      </c>
      <c r="J68" s="1"/>
      <c r="K68" s="20"/>
    </row>
    <row r="69" spans="1:11" x14ac:dyDescent="0.3">
      <c r="A69" s="4" t="s">
        <v>35</v>
      </c>
      <c r="C69" s="2">
        <f>AVERAGE(C60:C68)</f>
        <v>7974377.111111111</v>
      </c>
      <c r="G69" s="9"/>
      <c r="H69" s="2">
        <f>AVERAGE(H60:H68)</f>
        <v>32740716.555555556</v>
      </c>
      <c r="I69" s="2">
        <f>AVERAGE(I60:I68)</f>
        <v>24818784.222222224</v>
      </c>
      <c r="J69" s="1">
        <f>H69/C34</f>
        <v>4.10573968340878</v>
      </c>
      <c r="K69" s="19" t="s">
        <v>94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2049" r:id="rId3">
          <objectPr defaultSize="0" autoPict="0" r:id="rId4">
            <anchor moveWithCells="1" sizeWithCells="1">
              <from>
                <xdr:col>13</xdr:col>
                <xdr:colOff>411480</xdr:colOff>
                <xdr:row>34</xdr:row>
                <xdr:rowOff>167640</xdr:rowOff>
              </from>
              <to>
                <xdr:col>15</xdr:col>
                <xdr:colOff>213360</xdr:colOff>
                <xdr:row>37</xdr:row>
                <xdr:rowOff>53340</xdr:rowOff>
              </to>
            </anchor>
          </objectPr>
        </oleObject>
      </mc:Choice>
      <mc:Fallback>
        <oleObject progId="Equation.3" shapeId="2049" r:id="rId3"/>
      </mc:Fallback>
    </mc:AlternateContent>
    <mc:AlternateContent xmlns:mc="http://schemas.openxmlformats.org/markup-compatibility/2006">
      <mc:Choice Requires="x14">
        <oleObject progId="Origin50.Graph" shapeId="2050" r:id="rId5">
          <objectPr defaultSize="0" autoPict="0" r:id="rId6">
            <anchor moveWithCells="1" sizeWithCells="1">
              <from>
                <xdr:col>15</xdr:col>
                <xdr:colOff>190500</xdr:colOff>
                <xdr:row>27</xdr:row>
                <xdr:rowOff>60960</xdr:rowOff>
              </from>
              <to>
                <xdr:col>22</xdr:col>
                <xdr:colOff>129540</xdr:colOff>
                <xdr:row>43</xdr:row>
                <xdr:rowOff>7620</xdr:rowOff>
              </to>
            </anchor>
          </objectPr>
        </oleObject>
      </mc:Choice>
      <mc:Fallback>
        <oleObject progId="Origin50.Graph" shapeId="2050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E0A3-3EC4-4827-9015-4898EA36DDF9}">
  <dimension ref="C2:G13"/>
  <sheetViews>
    <sheetView tabSelected="1" workbookViewId="0">
      <selection activeCell="K16" sqref="K16"/>
    </sheetView>
  </sheetViews>
  <sheetFormatPr defaultRowHeight="14.4" x14ac:dyDescent="0.3"/>
  <sheetData>
    <row r="2" spans="3:7" x14ac:dyDescent="0.3">
      <c r="C2" s="22" t="s">
        <v>93</v>
      </c>
      <c r="D2" s="22" t="s">
        <v>74</v>
      </c>
      <c r="E2" s="22" t="s">
        <v>95</v>
      </c>
      <c r="F2" s="22" t="s">
        <v>96</v>
      </c>
      <c r="G2" s="22" t="s">
        <v>97</v>
      </c>
    </row>
    <row r="3" spans="3:7" x14ac:dyDescent="0.3">
      <c r="C3" s="23">
        <v>4.92</v>
      </c>
      <c r="D3" s="23">
        <v>1.8901104818943721</v>
      </c>
      <c r="E3" s="23">
        <v>2.1714998818089151</v>
      </c>
      <c r="F3" s="23">
        <v>0.99636727150674298</v>
      </c>
      <c r="G3" s="23">
        <v>0.45883828033034174</v>
      </c>
    </row>
    <row r="4" spans="3:7" x14ac:dyDescent="0.3">
      <c r="C4" s="23">
        <v>5.5</v>
      </c>
      <c r="D4" s="23">
        <v>1.8413267568454046</v>
      </c>
      <c r="E4" s="23">
        <v>2.0717209701021395</v>
      </c>
      <c r="F4" s="23">
        <v>1.048336403739704</v>
      </c>
      <c r="G4" s="23">
        <v>0.50602200724358126</v>
      </c>
    </row>
    <row r="5" spans="3:7" x14ac:dyDescent="0.3">
      <c r="C5" s="23">
        <v>6.3</v>
      </c>
      <c r="D5" s="23">
        <v>1.6406095282389475</v>
      </c>
      <c r="E5" s="23">
        <v>2.0161135273120299</v>
      </c>
      <c r="F5" s="23">
        <v>1.0699986090005391</v>
      </c>
      <c r="G5" s="23">
        <v>0.53072339156768999</v>
      </c>
    </row>
    <row r="6" spans="3:7" x14ac:dyDescent="0.3">
      <c r="C6" s="23">
        <v>7.7</v>
      </c>
      <c r="D6" s="23">
        <v>1.5481318516825289</v>
      </c>
      <c r="E6" s="23">
        <v>1.8778298518499466</v>
      </c>
      <c r="F6" s="23">
        <v>1.1022789540711218</v>
      </c>
      <c r="G6" s="23">
        <v>0.58699618231396744</v>
      </c>
    </row>
    <row r="7" spans="3:7" x14ac:dyDescent="0.3">
      <c r="C7" s="23">
        <v>10</v>
      </c>
      <c r="D7" s="23">
        <v>1.3651695502597263</v>
      </c>
      <c r="E7" s="23">
        <v>1.7380641826078853</v>
      </c>
      <c r="F7" s="23">
        <v>1.1259274959736685</v>
      </c>
      <c r="G7" s="23">
        <v>0.64780547648376607</v>
      </c>
    </row>
    <row r="8" spans="3:7" x14ac:dyDescent="0.3">
      <c r="C8" s="23">
        <v>13</v>
      </c>
      <c r="D8" s="23">
        <v>1.2787018237586694</v>
      </c>
      <c r="E8" s="23">
        <v>1.6131417519163196</v>
      </c>
      <c r="F8" s="23">
        <v>1.0693037431392287</v>
      </c>
      <c r="G8" s="23">
        <v>0.66287029138571196</v>
      </c>
    </row>
    <row r="9" spans="3:7" x14ac:dyDescent="0.3">
      <c r="C9" s="23">
        <v>16</v>
      </c>
      <c r="D9" s="23">
        <v>1.2837220530606965</v>
      </c>
      <c r="E9" s="23">
        <v>1.5584465897585278</v>
      </c>
      <c r="F9" s="23">
        <v>1.0785225729830425</v>
      </c>
      <c r="G9" s="23">
        <v>0.69204975009772607</v>
      </c>
    </row>
    <row r="10" spans="3:7" x14ac:dyDescent="0.3">
      <c r="C10" s="23">
        <v>21</v>
      </c>
      <c r="D10" s="23">
        <v>1.166913452953046</v>
      </c>
      <c r="E10" s="23">
        <v>1.4394290825543763</v>
      </c>
      <c r="F10" s="23">
        <v>1.0572517589489394</v>
      </c>
      <c r="G10" s="23">
        <v>0.73449381547353887</v>
      </c>
    </row>
    <row r="11" spans="3:7" x14ac:dyDescent="0.3">
      <c r="C11" s="23">
        <v>30</v>
      </c>
      <c r="D11" s="23">
        <v>1.1380174817699196</v>
      </c>
      <c r="E11" s="23">
        <v>1.3176209453895464</v>
      </c>
      <c r="F11" s="23">
        <v>1.0299492267430652</v>
      </c>
      <c r="G11" s="23">
        <v>0.78167338667993558</v>
      </c>
    </row>
    <row r="12" spans="3:7" x14ac:dyDescent="0.3">
      <c r="C12" s="23">
        <v>42</v>
      </c>
      <c r="D12" s="23">
        <v>1.0864628386997879</v>
      </c>
      <c r="E12" s="23">
        <v>1.2317124871193752</v>
      </c>
      <c r="F12" s="23">
        <v>1.0433805016770059</v>
      </c>
      <c r="G12" s="23">
        <v>0.84709744570112766</v>
      </c>
    </row>
    <row r="13" spans="3:7" x14ac:dyDescent="0.3">
      <c r="C13" s="23">
        <v>55</v>
      </c>
      <c r="D13" s="23">
        <v>1.0939312314716911</v>
      </c>
      <c r="E13" s="23">
        <v>1.1569760089365579</v>
      </c>
      <c r="F13" s="23">
        <v>0.97213819730026019</v>
      </c>
      <c r="G13" s="23">
        <v>0.84024058389404921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Test_MCP_7</vt:lpstr>
      <vt:lpstr>Test_MTS_7</vt:lpstr>
      <vt:lpstr>LET_results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Michał Sądel</cp:lastModifiedBy>
  <dcterms:created xsi:type="dcterms:W3CDTF">2022-11-28T12:46:26Z</dcterms:created>
  <dcterms:modified xsi:type="dcterms:W3CDTF">2025-03-04T10:55:03Z</dcterms:modified>
</cp:coreProperties>
</file>